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340" windowHeight="6285"/>
  </bookViews>
  <sheets>
    <sheet name="rach " sheetId="1" r:id="rId1"/>
  </sheets>
  <calcPr calcId="125725"/>
</workbook>
</file>

<file path=xl/calcChain.xml><?xml version="1.0" encoding="utf-8"?>
<calcChain xmlns="http://schemas.openxmlformats.org/spreadsheetml/2006/main">
  <c r="C38" i="1"/>
  <c r="C42"/>
  <c r="C36"/>
  <c r="C29" s="1"/>
  <c r="C27"/>
  <c r="C21"/>
  <c r="C17"/>
  <c r="C14"/>
  <c r="C16"/>
  <c r="C11"/>
  <c r="D4"/>
  <c r="D11"/>
  <c r="D10" s="1"/>
  <c r="D19" s="1"/>
  <c r="D20"/>
  <c r="D24"/>
  <c r="D27"/>
  <c r="D36"/>
  <c r="D29" s="1"/>
  <c r="D42"/>
  <c r="D37" s="1"/>
  <c r="D44"/>
  <c r="C24"/>
  <c r="C4"/>
  <c r="C10"/>
  <c r="C20"/>
  <c r="C37"/>
  <c r="C44"/>
  <c r="D28" l="1"/>
  <c r="D43" s="1"/>
  <c r="D47" s="1"/>
  <c r="D50" s="1"/>
  <c r="C19"/>
  <c r="C28" s="1"/>
  <c r="C43" l="1"/>
  <c r="C47" l="1"/>
  <c r="C50" l="1"/>
</calcChain>
</file>

<file path=xl/sharedStrings.xml><?xml version="1.0" encoding="utf-8"?>
<sst xmlns="http://schemas.openxmlformats.org/spreadsheetml/2006/main" count="96" uniqueCount="69">
  <si>
    <t>Lp</t>
  </si>
  <si>
    <t>Wyszczególnienie</t>
  </si>
  <si>
    <t>A</t>
  </si>
  <si>
    <t>I</t>
  </si>
  <si>
    <t>II</t>
  </si>
  <si>
    <t>IV</t>
  </si>
  <si>
    <t>B</t>
  </si>
  <si>
    <t>Koszty działalności operacyjnej</t>
  </si>
  <si>
    <t>Wartość sprzedanych towarów i materiałów</t>
  </si>
  <si>
    <t>Zużycie materiałów i energii</t>
  </si>
  <si>
    <t>III</t>
  </si>
  <si>
    <t>Usługi obce</t>
  </si>
  <si>
    <t>Podatki i opłaty</t>
  </si>
  <si>
    <t>V</t>
  </si>
  <si>
    <t>Wynagrodzenia</t>
  </si>
  <si>
    <t>VI</t>
  </si>
  <si>
    <t>VII</t>
  </si>
  <si>
    <t>Amortyzacja</t>
  </si>
  <si>
    <t>C</t>
  </si>
  <si>
    <t>Zysk / strata ze sprzedaży ( A - B )</t>
  </si>
  <si>
    <t>D</t>
  </si>
  <si>
    <t>Pozostałe przychody operacyjne</t>
  </si>
  <si>
    <t>Dotacje</t>
  </si>
  <si>
    <t>E</t>
  </si>
  <si>
    <t>Pozostałe koszty operacyjne</t>
  </si>
  <si>
    <t>F</t>
  </si>
  <si>
    <t>G</t>
  </si>
  <si>
    <t>Przychody finansowe</t>
  </si>
  <si>
    <t>H</t>
  </si>
  <si>
    <t>Koszty finansowe</t>
  </si>
  <si>
    <t>J</t>
  </si>
  <si>
    <t>Zyski nadzwyczajne</t>
  </si>
  <si>
    <t>K</t>
  </si>
  <si>
    <t>Straty nadzwyczajne</t>
  </si>
  <si>
    <t>L</t>
  </si>
  <si>
    <t>M</t>
  </si>
  <si>
    <t>N</t>
  </si>
  <si>
    <t>Zysk / strata z działalności operacyjnej ( C + D - E )</t>
  </si>
  <si>
    <t>od jednostek powiązanych</t>
  </si>
  <si>
    <t xml:space="preserve">Przychody ze sprzedaży produktów </t>
  </si>
  <si>
    <t>Zmiana stanu produktów (zwiększenie - wartość dodatnia; zmniejszenie wartość ujemna)</t>
  </si>
  <si>
    <t>Koszt wytworzenia produktówna własne potrzeby</t>
  </si>
  <si>
    <t>Przychody netto ze sprzedaży towarów i materiałów</t>
  </si>
  <si>
    <t>VIII</t>
  </si>
  <si>
    <t>Ubezpieczenia społeczne i inne świadczenia</t>
  </si>
  <si>
    <t>Zysk ze zbycia niefinansowych aktywów trwałych</t>
  </si>
  <si>
    <t>Inne przychody operacyjne</t>
  </si>
  <si>
    <t>Strata ze zbycia niefinansowych aktywów trwałych</t>
  </si>
  <si>
    <t>Aktualizacja wartości aktywów niefinansowych</t>
  </si>
  <si>
    <t>Inne koszty operacyjne</t>
  </si>
  <si>
    <t xml:space="preserve"> - od jednostek powiązanych</t>
  </si>
  <si>
    <t>Zysk ze zbycia inwestycji</t>
  </si>
  <si>
    <t>Aktualizacja wartości inwestycji</t>
  </si>
  <si>
    <t>Inne</t>
  </si>
  <si>
    <t>Strata ze zbycia inwestycji</t>
  </si>
  <si>
    <t>Zysk/strata z działalności gospodarczej (F+G-H)</t>
  </si>
  <si>
    <t>Wynik zdarzeń nadzwyczajnych (J.I-J.II)</t>
  </si>
  <si>
    <t>Zysk / strata brutto ( I+/-J )</t>
  </si>
  <si>
    <t>Podatek dochodowy</t>
  </si>
  <si>
    <t>Pozostałe obwiązkowe zmniejszenie zysku (zwiększenie straty)</t>
  </si>
  <si>
    <t>Zysk / strata netto (K- L-M )</t>
  </si>
  <si>
    <t>Pozostałe koszty rodzajowe</t>
  </si>
  <si>
    <t>Przychody ze sprzedaży i zrównane z nimi, w tym:</t>
  </si>
  <si>
    <t>Odsetki, w tym:</t>
  </si>
  <si>
    <t>Dywidendy i udziały w zyskach, w tym:</t>
  </si>
  <si>
    <t>ZARR S.A.</t>
  </si>
  <si>
    <t>Sporządził:                                                                                        Zatwierdził:</t>
  </si>
  <si>
    <t>Dane za rok</t>
  </si>
  <si>
    <t>Data sporządzenia: Szczecin, 21.03.2011r.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</si>
</sst>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6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horizontal="right" vertical="center"/>
    </xf>
    <xf numFmtId="4" fontId="4" fillId="0" borderId="2" xfId="0" applyNumberFormat="1" applyFont="1" applyFill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/>
    </xf>
    <xf numFmtId="0" fontId="0" fillId="0" borderId="0" xfId="0" applyFill="1"/>
    <xf numFmtId="43" fontId="0" fillId="0" borderId="0" xfId="1" applyFont="1" applyAlignment="1">
      <alignment horizontal="center" vertical="center"/>
    </xf>
    <xf numFmtId="43" fontId="0" fillId="0" borderId="0" xfId="1" applyFont="1"/>
    <xf numFmtId="0" fontId="0" fillId="0" borderId="4" xfId="0" applyFont="1" applyBorder="1" applyAlignment="1">
      <alignment horizontal="left" vertical="center" wrapText="1"/>
    </xf>
    <xf numFmtId="4" fontId="0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zoomScaleNormal="100" workbookViewId="0">
      <selection activeCell="D40" sqref="D40"/>
    </sheetView>
  </sheetViews>
  <sheetFormatPr defaultRowHeight="12.75"/>
  <cols>
    <col min="1" max="1" width="4.5703125" customWidth="1"/>
    <col min="2" max="2" width="49.7109375" customWidth="1"/>
    <col min="3" max="3" width="16.28515625" style="18" customWidth="1"/>
    <col min="4" max="4" width="16.7109375" customWidth="1"/>
    <col min="6" max="6" width="12.28515625" style="20" bestFit="1" customWidth="1"/>
  </cols>
  <sheetData>
    <row r="1" spans="1:6" ht="18" customHeight="1" thickBot="1">
      <c r="A1" t="s">
        <v>65</v>
      </c>
    </row>
    <row r="2" spans="1:6" ht="18" customHeight="1" thickBot="1">
      <c r="C2" s="26" t="s">
        <v>67</v>
      </c>
      <c r="D2" s="27"/>
    </row>
    <row r="3" spans="1:6" s="1" customFormat="1" ht="24.75" customHeight="1" thickBot="1">
      <c r="A3" s="10" t="s">
        <v>0</v>
      </c>
      <c r="B3" s="9" t="s">
        <v>1</v>
      </c>
      <c r="C3" s="12">
        <v>2010</v>
      </c>
      <c r="D3" s="10">
        <v>2009</v>
      </c>
      <c r="F3" s="19"/>
    </row>
    <row r="4" spans="1:6" ht="15.75" customHeight="1">
      <c r="A4" s="4" t="s">
        <v>2</v>
      </c>
      <c r="B4" s="28" t="s">
        <v>62</v>
      </c>
      <c r="C4" s="13">
        <f>C6+C7</f>
        <v>526278.14</v>
      </c>
      <c r="D4" s="13">
        <f>D6+D7</f>
        <v>1466167.14</v>
      </c>
    </row>
    <row r="5" spans="1:6" ht="15.75" customHeight="1">
      <c r="A5" s="4"/>
      <c r="B5" s="21" t="s">
        <v>38</v>
      </c>
      <c r="C5" s="22">
        <v>0</v>
      </c>
      <c r="D5" s="22">
        <v>0</v>
      </c>
    </row>
    <row r="6" spans="1:6" ht="15.95" customHeight="1">
      <c r="A6" s="5" t="s">
        <v>3</v>
      </c>
      <c r="B6" s="8" t="s">
        <v>39</v>
      </c>
      <c r="C6" s="14">
        <v>525081.39</v>
      </c>
      <c r="D6" s="14">
        <v>1527220.25</v>
      </c>
    </row>
    <row r="7" spans="1:6" ht="28.5" customHeight="1">
      <c r="A7" s="5" t="s">
        <v>4</v>
      </c>
      <c r="B7" s="8" t="s">
        <v>40</v>
      </c>
      <c r="C7" s="14">
        <v>1196.75</v>
      </c>
      <c r="D7" s="14">
        <v>-61053.11</v>
      </c>
    </row>
    <row r="8" spans="1:6" ht="15.95" customHeight="1">
      <c r="A8" s="5" t="s">
        <v>10</v>
      </c>
      <c r="B8" s="8" t="s">
        <v>41</v>
      </c>
      <c r="C8" s="14"/>
      <c r="D8" s="14"/>
    </row>
    <row r="9" spans="1:6" ht="15.95" customHeight="1">
      <c r="A9" s="5" t="s">
        <v>5</v>
      </c>
      <c r="B9" s="8" t="s">
        <v>42</v>
      </c>
      <c r="C9" s="14"/>
      <c r="D9" s="14"/>
    </row>
    <row r="10" spans="1:6" ht="15.95" customHeight="1">
      <c r="A10" s="6" t="s">
        <v>6</v>
      </c>
      <c r="B10" s="29" t="s">
        <v>7</v>
      </c>
      <c r="C10" s="15">
        <f>SUM(C11:C18)</f>
        <v>4616865.16</v>
      </c>
      <c r="D10" s="15">
        <f>SUM(D11:D18)</f>
        <v>6585272.1799999997</v>
      </c>
    </row>
    <row r="11" spans="1:6" ht="15.95" customHeight="1">
      <c r="A11" s="5" t="s">
        <v>3</v>
      </c>
      <c r="B11" s="8" t="s">
        <v>17</v>
      </c>
      <c r="C11" s="14">
        <f>72613.99+8412.26</f>
        <v>81026.25</v>
      </c>
      <c r="D11" s="14">
        <f>65527.78+10094.72</f>
        <v>75622.5</v>
      </c>
    </row>
    <row r="12" spans="1:6" ht="15.95" customHeight="1">
      <c r="A12" s="5" t="s">
        <v>4</v>
      </c>
      <c r="B12" s="8" t="s">
        <v>9</v>
      </c>
      <c r="C12" s="14">
        <v>356486.76</v>
      </c>
      <c r="D12" s="14">
        <v>456223.18</v>
      </c>
    </row>
    <row r="13" spans="1:6" ht="15.95" customHeight="1">
      <c r="A13" s="5" t="s">
        <v>10</v>
      </c>
      <c r="B13" s="8" t="s">
        <v>11</v>
      </c>
      <c r="C13" s="14">
        <v>734561.63</v>
      </c>
      <c r="D13" s="14">
        <v>1836762.13</v>
      </c>
    </row>
    <row r="14" spans="1:6" ht="15.95" customHeight="1">
      <c r="A14" s="5" t="s">
        <v>5</v>
      </c>
      <c r="B14" s="8" t="s">
        <v>12</v>
      </c>
      <c r="C14" s="14">
        <f>111221.68+740.65+44911.9</f>
        <v>156874.22999999998</v>
      </c>
      <c r="D14" s="14">
        <v>145362.65</v>
      </c>
    </row>
    <row r="15" spans="1:6" ht="15.95" customHeight="1">
      <c r="A15" s="5" t="s">
        <v>13</v>
      </c>
      <c r="B15" s="8" t="s">
        <v>14</v>
      </c>
      <c r="C15" s="14">
        <v>2320920.1</v>
      </c>
      <c r="D15" s="14">
        <v>2187590.14</v>
      </c>
    </row>
    <row r="16" spans="1:6" ht="15.95" customHeight="1">
      <c r="A16" s="5" t="s">
        <v>15</v>
      </c>
      <c r="B16" s="8" t="s">
        <v>44</v>
      </c>
      <c r="C16" s="14">
        <f>335864.72+41511.93+8848.06+17980.37</f>
        <v>404205.07999999996</v>
      </c>
      <c r="D16" s="14">
        <v>301268.11</v>
      </c>
    </row>
    <row r="17" spans="1:4" ht="15.95" customHeight="1">
      <c r="A17" s="5" t="s">
        <v>16</v>
      </c>
      <c r="B17" s="8" t="s">
        <v>61</v>
      </c>
      <c r="C17" s="14">
        <f>53552.4+10442.37+498796.34</f>
        <v>562791.11</v>
      </c>
      <c r="D17" s="14">
        <v>1582443.47</v>
      </c>
    </row>
    <row r="18" spans="1:4" ht="15.95" customHeight="1">
      <c r="A18" s="5" t="s">
        <v>43</v>
      </c>
      <c r="B18" s="8" t="s">
        <v>8</v>
      </c>
      <c r="C18" s="14">
        <v>0</v>
      </c>
      <c r="D18" s="14">
        <v>0</v>
      </c>
    </row>
    <row r="19" spans="1:4" ht="15.95" customHeight="1">
      <c r="A19" s="6" t="s">
        <v>18</v>
      </c>
      <c r="B19" s="29" t="s">
        <v>19</v>
      </c>
      <c r="C19" s="15">
        <f>C4-C10</f>
        <v>-4090587.02</v>
      </c>
      <c r="D19" s="15">
        <f>D4-D10</f>
        <v>-5119105.04</v>
      </c>
    </row>
    <row r="20" spans="1:4" ht="15.95" customHeight="1">
      <c r="A20" s="6" t="s">
        <v>20</v>
      </c>
      <c r="B20" s="29" t="s">
        <v>21</v>
      </c>
      <c r="C20" s="15">
        <f>C21+C22+C23</f>
        <v>8340856.4400000004</v>
      </c>
      <c r="D20" s="15">
        <f>D21+D22+D23</f>
        <v>4952881.96</v>
      </c>
    </row>
    <row r="21" spans="1:4" ht="15.95" customHeight="1">
      <c r="A21" s="5" t="s">
        <v>3</v>
      </c>
      <c r="B21" s="8" t="s">
        <v>45</v>
      </c>
      <c r="C21" s="14">
        <f>4889010-186411.38</f>
        <v>4702598.62</v>
      </c>
      <c r="D21" s="14">
        <v>0</v>
      </c>
    </row>
    <row r="22" spans="1:4" ht="15.95" customHeight="1">
      <c r="A22" s="5" t="s">
        <v>4</v>
      </c>
      <c r="B22" s="8" t="s">
        <v>22</v>
      </c>
      <c r="C22" s="23">
        <v>3605047.41</v>
      </c>
      <c r="D22" s="23">
        <v>4788096.8099999996</v>
      </c>
    </row>
    <row r="23" spans="1:4" ht="15.95" customHeight="1">
      <c r="A23" s="5" t="s">
        <v>10</v>
      </c>
      <c r="B23" s="8" t="s">
        <v>46</v>
      </c>
      <c r="C23" s="14">
        <v>33210.410000000003</v>
      </c>
      <c r="D23" s="14">
        <v>164785.15</v>
      </c>
    </row>
    <row r="24" spans="1:4" ht="15.95" customHeight="1">
      <c r="A24" s="6" t="s">
        <v>23</v>
      </c>
      <c r="B24" s="29" t="s">
        <v>24</v>
      </c>
      <c r="C24" s="15">
        <f>C25+C27+C26</f>
        <v>281812.64999999997</v>
      </c>
      <c r="D24" s="15">
        <f>D25+D27+D26</f>
        <v>126069.64000000001</v>
      </c>
    </row>
    <row r="25" spans="1:4" ht="15.95" customHeight="1">
      <c r="A25" s="5" t="s">
        <v>3</v>
      </c>
      <c r="B25" s="8" t="s">
        <v>47</v>
      </c>
      <c r="C25" s="14">
        <v>0</v>
      </c>
      <c r="D25" s="14">
        <v>0</v>
      </c>
    </row>
    <row r="26" spans="1:4" ht="15.95" customHeight="1">
      <c r="A26" s="5" t="s">
        <v>4</v>
      </c>
      <c r="B26" s="8" t="s">
        <v>48</v>
      </c>
      <c r="C26" s="14">
        <v>0</v>
      </c>
      <c r="D26" s="14">
        <v>0</v>
      </c>
    </row>
    <row r="27" spans="1:4" ht="15.95" customHeight="1">
      <c r="A27" s="5" t="s">
        <v>10</v>
      </c>
      <c r="B27" s="8" t="s">
        <v>49</v>
      </c>
      <c r="C27" s="14">
        <f>290224.91-8412.26</f>
        <v>281812.64999999997</v>
      </c>
      <c r="D27" s="14">
        <f>136140.48-10094.72+23.88</f>
        <v>126069.64000000001</v>
      </c>
    </row>
    <row r="28" spans="1:4" ht="15.95" customHeight="1">
      <c r="A28" s="6" t="s">
        <v>25</v>
      </c>
      <c r="B28" s="29" t="s">
        <v>37</v>
      </c>
      <c r="C28" s="15">
        <f>C19+C20-C24</f>
        <v>3968456.77</v>
      </c>
      <c r="D28" s="15">
        <f>D19+D20-D24</f>
        <v>-292292.72000000009</v>
      </c>
    </row>
    <row r="29" spans="1:4" ht="15.95" customHeight="1">
      <c r="A29" s="6" t="s">
        <v>26</v>
      </c>
      <c r="B29" s="29" t="s">
        <v>27</v>
      </c>
      <c r="C29" s="15">
        <f>C32+C36+C34</f>
        <v>172256.38</v>
      </c>
      <c r="D29" s="15">
        <f>D32+D36+D34</f>
        <v>166676.92000000001</v>
      </c>
    </row>
    <row r="30" spans="1:4" ht="15.95" customHeight="1">
      <c r="A30" s="5" t="s">
        <v>3</v>
      </c>
      <c r="B30" s="8" t="s">
        <v>64</v>
      </c>
      <c r="C30" s="14">
        <v>0</v>
      </c>
      <c r="D30" s="14">
        <v>0</v>
      </c>
    </row>
    <row r="31" spans="1:4" ht="15.95" customHeight="1">
      <c r="A31" s="5"/>
      <c r="B31" s="8" t="s">
        <v>50</v>
      </c>
      <c r="C31" s="14"/>
      <c r="D31" s="14"/>
    </row>
    <row r="32" spans="1:4" ht="15.95" customHeight="1">
      <c r="A32" s="5" t="s">
        <v>4</v>
      </c>
      <c r="B32" s="8" t="s">
        <v>63</v>
      </c>
      <c r="C32" s="14">
        <v>172179.38</v>
      </c>
      <c r="D32" s="14">
        <v>157519.78</v>
      </c>
    </row>
    <row r="33" spans="1:4" ht="15.95" customHeight="1">
      <c r="A33" s="5"/>
      <c r="B33" s="8" t="s">
        <v>50</v>
      </c>
      <c r="C33" s="14"/>
      <c r="D33" s="14"/>
    </row>
    <row r="34" spans="1:4" ht="15.95" customHeight="1">
      <c r="A34" s="5" t="s">
        <v>10</v>
      </c>
      <c r="B34" s="8" t="s">
        <v>51</v>
      </c>
      <c r="C34" s="14"/>
      <c r="D34" s="14"/>
    </row>
    <row r="35" spans="1:4" ht="15.95" customHeight="1">
      <c r="A35" s="5" t="s">
        <v>5</v>
      </c>
      <c r="B35" s="8" t="s">
        <v>52</v>
      </c>
      <c r="C35" s="14"/>
      <c r="D35" s="14"/>
    </row>
    <row r="36" spans="1:4" ht="15.95" customHeight="1">
      <c r="A36" s="5" t="s">
        <v>13</v>
      </c>
      <c r="B36" s="8" t="s">
        <v>53</v>
      </c>
      <c r="C36" s="14">
        <f>77</f>
        <v>77</v>
      </c>
      <c r="D36" s="14">
        <f>17849.95-8692.81</f>
        <v>9157.1400000000012</v>
      </c>
    </row>
    <row r="37" spans="1:4" ht="15.95" customHeight="1">
      <c r="A37" s="6" t="s">
        <v>28</v>
      </c>
      <c r="B37" s="29" t="s">
        <v>29</v>
      </c>
      <c r="C37" s="15">
        <f>C38+C40+C42</f>
        <v>7567.07</v>
      </c>
      <c r="D37" s="15">
        <f>D38+D40+D42</f>
        <v>669.53000000000065</v>
      </c>
    </row>
    <row r="38" spans="1:4" ht="15.95" customHeight="1">
      <c r="A38" s="5" t="s">
        <v>3</v>
      </c>
      <c r="B38" s="8" t="s">
        <v>63</v>
      </c>
      <c r="C38" s="14">
        <f>0.09+6892</f>
        <v>6892.09</v>
      </c>
      <c r="D38" s="14">
        <v>0</v>
      </c>
    </row>
    <row r="39" spans="1:4" ht="15.95" customHeight="1">
      <c r="A39" s="5"/>
      <c r="B39" s="8" t="s">
        <v>50</v>
      </c>
      <c r="C39" s="14"/>
      <c r="D39" s="14"/>
    </row>
    <row r="40" spans="1:4" ht="15.95" customHeight="1">
      <c r="A40" s="5" t="s">
        <v>4</v>
      </c>
      <c r="B40" s="8" t="s">
        <v>54</v>
      </c>
      <c r="C40" s="14"/>
      <c r="D40" s="14"/>
    </row>
    <row r="41" spans="1:4" ht="15.95" customHeight="1">
      <c r="A41" s="5" t="s">
        <v>10</v>
      </c>
      <c r="B41" s="8" t="s">
        <v>52</v>
      </c>
      <c r="C41" s="14"/>
      <c r="D41" s="14"/>
    </row>
    <row r="42" spans="1:4" ht="15.95" customHeight="1">
      <c r="A42" s="5" t="s">
        <v>5</v>
      </c>
      <c r="B42" s="8" t="s">
        <v>53</v>
      </c>
      <c r="C42" s="14">
        <f>939.93-429.95+165</f>
        <v>674.98</v>
      </c>
      <c r="D42" s="14">
        <f>9362.34-8692.81</f>
        <v>669.53000000000065</v>
      </c>
    </row>
    <row r="43" spans="1:4" ht="15.95" customHeight="1">
      <c r="A43" s="6" t="s">
        <v>3</v>
      </c>
      <c r="B43" s="30" t="s">
        <v>55</v>
      </c>
      <c r="C43" s="15">
        <f>C28+C29-C37</f>
        <v>4133146.08</v>
      </c>
      <c r="D43" s="15">
        <f>D28+D29-D37</f>
        <v>-126285.33000000007</v>
      </c>
    </row>
    <row r="44" spans="1:4" ht="15.95" customHeight="1">
      <c r="A44" s="6" t="s">
        <v>30</v>
      </c>
      <c r="B44" s="30" t="s">
        <v>56</v>
      </c>
      <c r="C44" s="15">
        <f>C45-C46</f>
        <v>0</v>
      </c>
      <c r="D44" s="15">
        <f>D45-D46</f>
        <v>0</v>
      </c>
    </row>
    <row r="45" spans="1:4" ht="15.95" customHeight="1">
      <c r="A45" s="11" t="s">
        <v>3</v>
      </c>
      <c r="B45" s="31" t="s">
        <v>31</v>
      </c>
      <c r="C45" s="16">
        <v>0</v>
      </c>
      <c r="D45" s="16">
        <v>0</v>
      </c>
    </row>
    <row r="46" spans="1:4" ht="15.95" customHeight="1">
      <c r="A46" s="11" t="s">
        <v>4</v>
      </c>
      <c r="B46" s="31" t="s">
        <v>33</v>
      </c>
      <c r="C46" s="16">
        <v>0</v>
      </c>
      <c r="D46" s="16">
        <v>0</v>
      </c>
    </row>
    <row r="47" spans="1:4" ht="15.95" customHeight="1">
      <c r="A47" s="6" t="s">
        <v>32</v>
      </c>
      <c r="B47" s="29" t="s">
        <v>57</v>
      </c>
      <c r="C47" s="15">
        <f>C43+C44</f>
        <v>4133146.08</v>
      </c>
      <c r="D47" s="15">
        <f>D43+D44</f>
        <v>-126285.33000000007</v>
      </c>
    </row>
    <row r="48" spans="1:4" ht="15.95" customHeight="1">
      <c r="A48" s="6" t="s">
        <v>34</v>
      </c>
      <c r="B48" s="29" t="s">
        <v>58</v>
      </c>
      <c r="C48" s="15">
        <v>725452</v>
      </c>
      <c r="D48" s="15">
        <v>0</v>
      </c>
    </row>
    <row r="49" spans="1:4" ht="30" customHeight="1">
      <c r="A49" s="6" t="s">
        <v>35</v>
      </c>
      <c r="B49" s="29" t="s">
        <v>59</v>
      </c>
      <c r="C49" s="15">
        <v>0</v>
      </c>
      <c r="D49" s="15">
        <v>0</v>
      </c>
    </row>
    <row r="50" spans="1:4" ht="15.95" customHeight="1" thickBot="1">
      <c r="A50" s="7" t="s">
        <v>36</v>
      </c>
      <c r="B50" s="32" t="s">
        <v>60</v>
      </c>
      <c r="C50" s="17">
        <f>C47-C48</f>
        <v>3407694.08</v>
      </c>
      <c r="D50" s="17">
        <f>D47-D48</f>
        <v>-126285.33000000007</v>
      </c>
    </row>
    <row r="51" spans="1:4" ht="9.75" customHeight="1">
      <c r="A51" s="3"/>
      <c r="B51" s="2"/>
    </row>
    <row r="52" spans="1:4" ht="15" customHeight="1">
      <c r="A52" s="24" t="s">
        <v>68</v>
      </c>
      <c r="B52" s="24"/>
      <c r="C52" s="24"/>
      <c r="D52" s="24"/>
    </row>
    <row r="53" spans="1:4" ht="8.25" customHeight="1">
      <c r="A53" s="3"/>
      <c r="B53" s="2"/>
    </row>
    <row r="54" spans="1:4">
      <c r="A54" s="25" t="s">
        <v>66</v>
      </c>
      <c r="B54" s="25"/>
      <c r="C54" s="25"/>
      <c r="D54" s="25"/>
    </row>
    <row r="55" spans="1:4">
      <c r="A55" s="3"/>
      <c r="B55" s="2"/>
    </row>
    <row r="56" spans="1:4">
      <c r="A56" s="3"/>
      <c r="B56" s="2"/>
    </row>
    <row r="57" spans="1:4">
      <c r="A57" s="3"/>
      <c r="B57" s="2"/>
    </row>
    <row r="58" spans="1:4">
      <c r="A58" s="3"/>
      <c r="B58" s="2"/>
    </row>
    <row r="59" spans="1:4">
      <c r="A59" s="1"/>
    </row>
    <row r="60" spans="1:4">
      <c r="A60" s="1"/>
    </row>
    <row r="61" spans="1:4">
      <c r="A61" s="1"/>
    </row>
    <row r="62" spans="1:4">
      <c r="A62" s="1"/>
    </row>
    <row r="63" spans="1:4">
      <c r="A63" s="1"/>
    </row>
    <row r="64" spans="1:4">
      <c r="A64" s="1"/>
    </row>
    <row r="65" spans="1:1">
      <c r="A65" s="1"/>
    </row>
  </sheetData>
  <mergeCells count="3">
    <mergeCell ref="A52:D52"/>
    <mergeCell ref="A54:D54"/>
    <mergeCell ref="C2:D2"/>
  </mergeCells>
  <phoneticPr fontId="0" type="noConversion"/>
  <printOptions horizontalCentered="1"/>
  <pageMargins left="0.59055118110236227" right="0.59055118110236227" top="1.1417322834645669" bottom="0.11811023622047245" header="0.39370078740157483" footer="0"/>
  <pageSetup paperSize="9" scale="80" pageOrder="overThenDown" orientation="portrait" r:id="rId1"/>
  <headerFooter alignWithMargins="0">
    <oddHeader>&amp;C
&amp;"Arial CE,Pogrubiony"RACHUNEK ZYSKÓW I STRAT 
(wariant porównawczy)
sporządzony za okres od 1 stycznia do 31 grudnia 2010 r.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rach </vt:lpstr>
    </vt:vector>
  </TitlesOfParts>
  <Company>ALFA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glubinska</cp:lastModifiedBy>
  <cp:lastPrinted>2011-03-31T11:54:43Z</cp:lastPrinted>
  <dcterms:created xsi:type="dcterms:W3CDTF">2000-02-16T12:10:44Z</dcterms:created>
  <dcterms:modified xsi:type="dcterms:W3CDTF">2011-03-31T12:03:58Z</dcterms:modified>
</cp:coreProperties>
</file>